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1440" windowHeight="17680" activeTab="0"/>
  </bookViews>
  <sheets>
    <sheet name="三菱商事" sheetId="1" r:id="rId1"/>
    <sheet name="ワークマン" sheetId="2" r:id="rId2"/>
  </sheets>
  <definedNames/>
  <calcPr fullCalcOnLoad="1"/>
</workbook>
</file>

<file path=xl/sharedStrings.xml><?xml version="1.0" encoding="utf-8"?>
<sst xmlns="http://schemas.openxmlformats.org/spreadsheetml/2006/main" count="90" uniqueCount="50">
  <si>
    <t>ROCE</t>
  </si>
  <si>
    <t>→</t>
  </si>
  <si>
    <t>当期純利益÷使用資本</t>
  </si>
  <si>
    <t>EVA</t>
  </si>
  <si>
    <t>（ROCE−WACC）×使用資本</t>
  </si>
  <si>
    <t>当期純利益EVA率</t>
  </si>
  <si>
    <t>→</t>
  </si>
  <si>
    <t>EVA÷当期純利益</t>
  </si>
  <si>
    <t>自己資本EVA率</t>
  </si>
  <si>
    <t>→</t>
  </si>
  <si>
    <t>EVA÷自己資本</t>
  </si>
  <si>
    <t>使用資本EVA率</t>
  </si>
  <si>
    <t>→</t>
  </si>
  <si>
    <t>EVA÷使用資本</t>
  </si>
  <si>
    <t>三菱商事</t>
  </si>
  <si>
    <t>→</t>
  </si>
  <si>
    <t>→</t>
  </si>
  <si>
    <t>WACC</t>
  </si>
  <si>
    <t>ROCE</t>
  </si>
  <si>
    <t>EVA</t>
  </si>
  <si>
    <t>→</t>
  </si>
  <si>
    <t>ＥＶＡ（経済的付加価値）計算シート</t>
  </si>
  <si>
    <t>（標記のない単位は100万円）</t>
  </si>
  <si>
    <t>会社名</t>
  </si>
  <si>
    <t>有利子負債</t>
  </si>
  <si>
    <t>→</t>
  </si>
  <si>
    <t>短期借入金＋長期借入金＋社債</t>
  </si>
  <si>
    <t>支払利息</t>
  </si>
  <si>
    <t>→</t>
  </si>
  <si>
    <t>損益計算書より入力</t>
  </si>
  <si>
    <t>負債コスト</t>
  </si>
  <si>
    <t>→</t>
  </si>
  <si>
    <t>（支払利息÷有利子負債）×0.6</t>
  </si>
  <si>
    <t>自己資本</t>
  </si>
  <si>
    <t>→</t>
  </si>
  <si>
    <t>四季報、貸借対照表より入力</t>
  </si>
  <si>
    <t>自己資本コスト</t>
  </si>
  <si>
    <t>→</t>
  </si>
  <si>
    <t>7％〜10％が妥当</t>
  </si>
  <si>
    <t>使用資本</t>
  </si>
  <si>
    <t>自己資本＋有利子負債</t>
  </si>
  <si>
    <t>WACC</t>
  </si>
  <si>
    <t>→</t>
  </si>
  <si>
    <t>負債コストと自己資本コストの加重平均</t>
  </si>
  <si>
    <t>当期純利益</t>
  </si>
  <si>
    <t>→</t>
  </si>
  <si>
    <t>四季報、損益計算書より入力</t>
  </si>
  <si>
    <t>ROE（参考）</t>
  </si>
  <si>
    <t>当期純利益÷自己資本</t>
  </si>
  <si>
    <t>ワークマン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</si>
</sst>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#,##0_);[Red]\(#,##0\)"/>
    <numFmt numFmtId="179" formatCode="#,##0_ ;[Red]\-#,##0\ "/>
    <numFmt numFmtId="180" formatCode="#,##0.0_ ;[Red]\-#,##0.0\ "/>
    <numFmt numFmtId="181" formatCode="0.0_ "/>
    <numFmt numFmtId="182" formatCode="#,##0_ "/>
    <numFmt numFmtId="183" formatCode="yyyy"/>
    <numFmt numFmtId="184" formatCode="#,##0.0_ "/>
    <numFmt numFmtId="185" formatCode="#,##0.0;[Red]\-#,##0.0"/>
    <numFmt numFmtId="186" formatCode="&quot;US$&quot;#,##0.00;[Red]\-&quot;US$&quot;#,##0.00"/>
    <numFmt numFmtId="187" formatCode="\$#,##0.00;[Red]\-\$#,##0.00"/>
    <numFmt numFmtId="188" formatCode="0_ "/>
    <numFmt numFmtId="189" formatCode="#,##0_);\(#,##0\)"/>
    <numFmt numFmtId="190" formatCode="#,##0;&quot;△ &quot;#,##0"/>
    <numFmt numFmtId="191" formatCode="0.0;&quot;△ &quot;0.0"/>
    <numFmt numFmtId="192" formatCode="0;&quot;△ &quot;0"/>
    <numFmt numFmtId="193" formatCode="#,##0.0;&quot;△ &quot;#,##0.0"/>
    <numFmt numFmtId="194" formatCode="0.0_);[Red]\(0.0\)"/>
    <numFmt numFmtId="195" formatCode="0_);[Red]\(0\)"/>
    <numFmt numFmtId="196" formatCode="#,##0.0_);[Red]\(#,##0.0\)"/>
    <numFmt numFmtId="197" formatCode="#,##0.0_);\(#,##0.0\)"/>
    <numFmt numFmtId="198" formatCode="#,##0.0"/>
    <numFmt numFmtId="199" formatCode="#,##0.000;[Red]\-#,##0.000"/>
    <numFmt numFmtId="200" formatCode="0;&quot;▲ &quot;0"/>
    <numFmt numFmtId="201" formatCode="0.0;&quot;▲ &quot;0.0"/>
    <numFmt numFmtId="202" formatCode="#,##0;&quot;▲ &quot;#,##0"/>
    <numFmt numFmtId="203" formatCode="0_ ;[Red]\-0\ "/>
    <numFmt numFmtId="204" formatCode="#,##0.0;&quot;▲ &quot;#,##0.0"/>
    <numFmt numFmtId="205" formatCode="#,##0.000_ ;[Red]\-#,##0.000\ "/>
    <numFmt numFmtId="206" formatCode="#,##0.0000_ ;[Red]\-#,##0.0000\ "/>
    <numFmt numFmtId="207" formatCode="0.000%"/>
    <numFmt numFmtId="208" formatCode="0.0000000000000000%"/>
    <numFmt numFmtId="209" formatCode="#,##0.00_ 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Osaka"/>
      <family val="0"/>
    </font>
    <font>
      <u val="single"/>
      <sz val="11"/>
      <color indexed="36"/>
      <name val="ＭＳ Ｐゴシック"/>
      <family val="3"/>
    </font>
    <font>
      <sz val="6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38" fontId="0" fillId="0" borderId="1" xfId="18" applyFill="1" applyBorder="1" applyAlignment="1">
      <alignment/>
    </xf>
    <xf numFmtId="0" fontId="0" fillId="2" borderId="0" xfId="0" applyFill="1" applyAlignment="1">
      <alignment horizontal="center"/>
    </xf>
    <xf numFmtId="10" fontId="0" fillId="3" borderId="1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9" fontId="0" fillId="2" borderId="0" xfId="0" applyNumberFormat="1" applyFill="1" applyAlignment="1">
      <alignment/>
    </xf>
    <xf numFmtId="38" fontId="0" fillId="3" borderId="1" xfId="18" applyFill="1" applyBorder="1" applyAlignment="1">
      <alignment/>
    </xf>
    <xf numFmtId="10" fontId="0" fillId="2" borderId="0" xfId="0" applyNumberFormat="1" applyFill="1" applyAlignment="1">
      <alignment/>
    </xf>
    <xf numFmtId="0" fontId="0" fillId="4" borderId="1" xfId="0" applyFill="1" applyBorder="1" applyAlignment="1">
      <alignment/>
    </xf>
    <xf numFmtId="176" fontId="0" fillId="4" borderId="1" xfId="18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0" fontId="0" fillId="5" borderId="1" xfId="0" applyFill="1" applyBorder="1" applyAlignment="1">
      <alignment/>
    </xf>
    <xf numFmtId="38" fontId="0" fillId="5" borderId="1" xfId="18" applyFill="1" applyBorder="1" applyAlignment="1">
      <alignment/>
    </xf>
    <xf numFmtId="176" fontId="0" fillId="5" borderId="1" xfId="0" applyNumberFormat="1" applyFill="1" applyBorder="1" applyAlignment="1">
      <alignment/>
    </xf>
    <xf numFmtId="6" fontId="0" fillId="0" borderId="0" xfId="0" applyNumberFormat="1" applyAlignment="1">
      <alignment/>
    </xf>
    <xf numFmtId="176" fontId="0" fillId="3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Border="1" applyAlignment="1">
      <alignment/>
    </xf>
  </cellXfs>
  <cellStyles count="11">
    <cellStyle name="Normal" xfId="0"/>
    <cellStyle name="Percent" xfId="15"/>
    <cellStyle name="Hyperlink" xfId="16"/>
    <cellStyle name="ハイパーリンク_決算書.xls" xfId="17"/>
    <cellStyle name="Comma [0]" xfId="18"/>
    <cellStyle name="Comma" xfId="19"/>
    <cellStyle name="Currency [0]" xfId="20"/>
    <cellStyle name="Currency" xfId="21"/>
    <cellStyle name="標準_決算書.xls" xfId="22"/>
    <cellStyle name="Followed Hyperlink" xfId="23"/>
    <cellStyle name="表示済みのハイパーリンク_決算書.xl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26" sqref="C26"/>
    </sheetView>
  </sheetViews>
  <sheetFormatPr defaultColWidth="11.19921875" defaultRowHeight="15"/>
  <cols>
    <col min="1" max="1" width="2.59765625" style="0" customWidth="1"/>
    <col min="2" max="2" width="15.59765625" style="0" customWidth="1"/>
    <col min="3" max="3" width="10.59765625" style="0" customWidth="1"/>
    <col min="5" max="5" width="32.59765625" style="0" customWidth="1"/>
    <col min="6" max="6" width="2.597656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" t="s">
        <v>21</v>
      </c>
      <c r="E2" s="1"/>
      <c r="F2" s="1"/>
    </row>
    <row r="3" spans="1:6" ht="15.75">
      <c r="A3" s="1"/>
      <c r="B3" s="1"/>
      <c r="C3" s="1"/>
      <c r="D3" s="1"/>
      <c r="E3" s="2" t="s">
        <v>22</v>
      </c>
      <c r="F3" s="1"/>
    </row>
    <row r="4" spans="1:6" ht="15.75">
      <c r="A4" s="1"/>
      <c r="B4" s="3" t="s">
        <v>23</v>
      </c>
      <c r="C4" s="21" t="s">
        <v>14</v>
      </c>
      <c r="D4" s="22"/>
      <c r="E4" s="2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4" t="s">
        <v>24</v>
      </c>
      <c r="C6" s="5">
        <v>3794938</v>
      </c>
      <c r="D6" s="6" t="s">
        <v>31</v>
      </c>
      <c r="E6" s="1" t="s">
        <v>26</v>
      </c>
      <c r="F6" s="1"/>
    </row>
    <row r="7" spans="1:6" ht="15.75">
      <c r="A7" s="1"/>
      <c r="B7" s="4" t="s">
        <v>27</v>
      </c>
      <c r="C7" s="5">
        <v>50529</v>
      </c>
      <c r="D7" s="6" t="s">
        <v>15</v>
      </c>
      <c r="E7" s="1" t="s">
        <v>29</v>
      </c>
      <c r="F7" s="1"/>
    </row>
    <row r="8" spans="1:6" ht="15.75">
      <c r="A8" s="1"/>
      <c r="B8" s="4" t="s">
        <v>30</v>
      </c>
      <c r="C8" s="20">
        <f>C7/C6*0.6</f>
        <v>0.007988905220585948</v>
      </c>
      <c r="D8" s="6" t="s">
        <v>31</v>
      </c>
      <c r="E8" s="1" t="s">
        <v>32</v>
      </c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4" t="s">
        <v>33</v>
      </c>
      <c r="C10" s="5">
        <v>2379264</v>
      </c>
      <c r="D10" s="6" t="s">
        <v>16</v>
      </c>
      <c r="E10" s="1" t="s">
        <v>35</v>
      </c>
      <c r="F10" s="1"/>
    </row>
    <row r="11" spans="1:6" ht="15.75">
      <c r="A11" s="1"/>
      <c r="B11" s="4" t="s">
        <v>36</v>
      </c>
      <c r="C11" s="8">
        <v>0.07</v>
      </c>
      <c r="D11" s="6" t="s">
        <v>16</v>
      </c>
      <c r="E11" s="1" t="s">
        <v>38</v>
      </c>
      <c r="F11" s="1"/>
    </row>
    <row r="12" spans="1:6" ht="15.75">
      <c r="A12" s="1"/>
      <c r="B12" s="1"/>
      <c r="C12" s="9"/>
      <c r="D12" s="1"/>
      <c r="E12" s="1"/>
      <c r="F12" s="1"/>
    </row>
    <row r="13" spans="1:6" ht="15.75">
      <c r="A13" s="1"/>
      <c r="B13" s="4" t="s">
        <v>39</v>
      </c>
      <c r="C13" s="10">
        <f>C6+C10</f>
        <v>6174202</v>
      </c>
      <c r="D13" s="6" t="s">
        <v>28</v>
      </c>
      <c r="E13" s="1" t="s">
        <v>40</v>
      </c>
      <c r="F13" s="1"/>
    </row>
    <row r="14" spans="1:6" ht="15.75">
      <c r="A14" s="1"/>
      <c r="B14" s="4" t="s">
        <v>17</v>
      </c>
      <c r="C14" s="20">
        <f>C8*(C6/C13)+C11*(C10/C13)</f>
        <v>0.0318852347234509</v>
      </c>
      <c r="D14" s="6" t="s">
        <v>20</v>
      </c>
      <c r="E14" s="11" t="s">
        <v>43</v>
      </c>
      <c r="F14" s="1"/>
    </row>
    <row r="15" spans="1:6" ht="15.75">
      <c r="A15" s="1"/>
      <c r="B15" s="1"/>
      <c r="C15" s="9"/>
      <c r="D15" s="1"/>
      <c r="E15" s="1"/>
      <c r="F15" s="1"/>
    </row>
    <row r="16" spans="1:6" ht="15.75">
      <c r="A16" s="1"/>
      <c r="B16" s="12" t="s">
        <v>44</v>
      </c>
      <c r="C16" s="5">
        <v>350045</v>
      </c>
      <c r="D16" s="6" t="s">
        <v>45</v>
      </c>
      <c r="E16" s="1" t="s">
        <v>46</v>
      </c>
      <c r="F16" s="1"/>
    </row>
    <row r="17" spans="1:6" ht="15.75">
      <c r="A17" s="1"/>
      <c r="B17" s="12" t="s">
        <v>47</v>
      </c>
      <c r="C17" s="13">
        <f>C16/C10</f>
        <v>0.14712322802345598</v>
      </c>
      <c r="D17" s="6"/>
      <c r="E17" s="1" t="s">
        <v>48</v>
      </c>
      <c r="F17" s="1"/>
    </row>
    <row r="18" spans="1:6" ht="15.75">
      <c r="A18" s="1"/>
      <c r="B18" s="12" t="s">
        <v>18</v>
      </c>
      <c r="C18" s="14">
        <f>C16/(C6+C10)</f>
        <v>0.05669477610223961</v>
      </c>
      <c r="D18" s="6" t="s">
        <v>20</v>
      </c>
      <c r="E18" s="1" t="s">
        <v>2</v>
      </c>
      <c r="F18" s="1"/>
    </row>
    <row r="19" spans="1:6" ht="15.75">
      <c r="A19" s="1"/>
      <c r="B19" s="1"/>
      <c r="C19" s="15"/>
      <c r="D19" s="1"/>
      <c r="E19" s="1"/>
      <c r="F19" s="1"/>
    </row>
    <row r="20" spans="1:6" ht="15.75">
      <c r="A20" s="1"/>
      <c r="B20" s="16" t="s">
        <v>19</v>
      </c>
      <c r="C20" s="17">
        <f>(C18-C14)*C13</f>
        <v>153179.12</v>
      </c>
      <c r="D20" s="6" t="s">
        <v>28</v>
      </c>
      <c r="E20" s="1" t="s">
        <v>4</v>
      </c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6" t="s">
        <v>5</v>
      </c>
      <c r="C22" s="18">
        <f>C20/C16</f>
        <v>0.4375983659243811</v>
      </c>
      <c r="D22" s="6" t="s">
        <v>6</v>
      </c>
      <c r="E22" s="1" t="s">
        <v>7</v>
      </c>
      <c r="F22" s="1"/>
    </row>
    <row r="23" spans="1:6" ht="15.75">
      <c r="A23" s="1"/>
      <c r="B23" s="16" t="s">
        <v>8</v>
      </c>
      <c r="C23" s="18">
        <f>C20/C10</f>
        <v>0.06438088417258446</v>
      </c>
      <c r="D23" s="6" t="s">
        <v>9</v>
      </c>
      <c r="E23" s="1" t="s">
        <v>10</v>
      </c>
      <c r="F23" s="1"/>
    </row>
    <row r="24" spans="1:6" ht="15.75">
      <c r="A24" s="1"/>
      <c r="B24" s="16" t="s">
        <v>11</v>
      </c>
      <c r="C24" s="18">
        <f>C20/C13</f>
        <v>0.024809541378788706</v>
      </c>
      <c r="D24" s="6" t="s">
        <v>12</v>
      </c>
      <c r="E24" s="1" t="s">
        <v>13</v>
      </c>
      <c r="F24" s="1"/>
    </row>
    <row r="25" spans="1:6" ht="15.75">
      <c r="A25" s="1"/>
      <c r="B25" s="1"/>
      <c r="C25" s="1"/>
      <c r="D25" s="1"/>
      <c r="E25" s="1"/>
      <c r="F25" s="1"/>
    </row>
  </sheetData>
  <mergeCells count="1">
    <mergeCell ref="C4:D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26" sqref="C26"/>
    </sheetView>
  </sheetViews>
  <sheetFormatPr defaultColWidth="11.19921875" defaultRowHeight="15"/>
  <cols>
    <col min="1" max="1" width="2.59765625" style="0" customWidth="1"/>
    <col min="2" max="2" width="15.59765625" style="0" customWidth="1"/>
    <col min="3" max="3" width="10.59765625" style="0" customWidth="1"/>
    <col min="5" max="5" width="32.59765625" style="0" customWidth="1"/>
    <col min="6" max="6" width="2.597656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" t="s">
        <v>21</v>
      </c>
      <c r="E2" s="1"/>
      <c r="F2" s="1"/>
    </row>
    <row r="3" spans="1:6" ht="15.75">
      <c r="A3" s="1"/>
      <c r="B3" s="1"/>
      <c r="C3" s="1"/>
      <c r="D3" s="1"/>
      <c r="E3" s="2" t="s">
        <v>22</v>
      </c>
      <c r="F3" s="1"/>
    </row>
    <row r="4" spans="1:6" ht="15.75">
      <c r="A4" s="1"/>
      <c r="B4" s="3" t="s">
        <v>23</v>
      </c>
      <c r="C4" s="21" t="s">
        <v>49</v>
      </c>
      <c r="D4" s="22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4" t="s">
        <v>24</v>
      </c>
      <c r="C6" s="5">
        <v>1410</v>
      </c>
      <c r="D6" s="6" t="s">
        <v>25</v>
      </c>
      <c r="E6" s="1" t="s">
        <v>26</v>
      </c>
      <c r="F6" s="1"/>
    </row>
    <row r="7" spans="1:6" ht="15.75">
      <c r="A7" s="1"/>
      <c r="B7" s="4" t="s">
        <v>27</v>
      </c>
      <c r="C7" s="5">
        <v>8</v>
      </c>
      <c r="D7" s="6" t="s">
        <v>28</v>
      </c>
      <c r="E7" s="1" t="s">
        <v>29</v>
      </c>
      <c r="F7" s="1"/>
    </row>
    <row r="8" spans="1:6" ht="15.75">
      <c r="A8" s="1"/>
      <c r="B8" s="4" t="s">
        <v>30</v>
      </c>
      <c r="C8" s="7">
        <f>C7/C6*0.6</f>
        <v>0.003404255319148936</v>
      </c>
      <c r="D8" s="6" t="s">
        <v>31</v>
      </c>
      <c r="E8" s="1" t="s">
        <v>32</v>
      </c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4" t="s">
        <v>33</v>
      </c>
      <c r="C10" s="5">
        <v>18271</v>
      </c>
      <c r="D10" s="6" t="s">
        <v>34</v>
      </c>
      <c r="E10" s="1" t="s">
        <v>35</v>
      </c>
      <c r="F10" s="1"/>
    </row>
    <row r="11" spans="1:6" ht="15.75">
      <c r="A11" s="1"/>
      <c r="B11" s="4" t="s">
        <v>36</v>
      </c>
      <c r="C11" s="8">
        <v>0.07</v>
      </c>
      <c r="D11" s="6" t="s">
        <v>37</v>
      </c>
      <c r="E11" s="1" t="s">
        <v>38</v>
      </c>
      <c r="F11" s="1"/>
    </row>
    <row r="12" spans="1:6" ht="15.75">
      <c r="A12" s="1"/>
      <c r="B12" s="1"/>
      <c r="C12" s="9"/>
      <c r="D12" s="1"/>
      <c r="E12" s="1"/>
      <c r="F12" s="1"/>
    </row>
    <row r="13" spans="1:6" ht="15.75">
      <c r="A13" s="1"/>
      <c r="B13" s="4" t="s">
        <v>39</v>
      </c>
      <c r="C13" s="10">
        <f>C6+C10</f>
        <v>19681</v>
      </c>
      <c r="D13" s="6" t="s">
        <v>28</v>
      </c>
      <c r="E13" s="1" t="s">
        <v>40</v>
      </c>
      <c r="F13" s="1"/>
    </row>
    <row r="14" spans="1:6" ht="15.75">
      <c r="A14" s="1"/>
      <c r="B14" s="4" t="s">
        <v>41</v>
      </c>
      <c r="C14" s="7">
        <f>C8*(C6/C13)+C11*(C10/C13)</f>
        <v>0.06522890097047913</v>
      </c>
      <c r="D14" s="6" t="s">
        <v>42</v>
      </c>
      <c r="E14" s="11" t="s">
        <v>43</v>
      </c>
      <c r="F14" s="1"/>
    </row>
    <row r="15" spans="1:6" ht="15.75">
      <c r="A15" s="1"/>
      <c r="B15" s="1"/>
      <c r="C15" s="9"/>
      <c r="D15" s="1"/>
      <c r="E15" s="1"/>
      <c r="F15" s="1"/>
    </row>
    <row r="16" spans="1:6" ht="15.75">
      <c r="A16" s="1"/>
      <c r="B16" s="12" t="s">
        <v>44</v>
      </c>
      <c r="C16" s="5">
        <v>2353</v>
      </c>
      <c r="D16" s="6" t="s">
        <v>45</v>
      </c>
      <c r="E16" s="1" t="s">
        <v>46</v>
      </c>
      <c r="F16" s="1"/>
    </row>
    <row r="17" spans="1:6" ht="15.75">
      <c r="A17" s="1"/>
      <c r="B17" s="12" t="s">
        <v>47</v>
      </c>
      <c r="C17" s="13">
        <f>C16/C10</f>
        <v>0.12878331782606317</v>
      </c>
      <c r="D17" s="6"/>
      <c r="E17" s="1" t="s">
        <v>48</v>
      </c>
      <c r="F17" s="1"/>
    </row>
    <row r="18" spans="1:6" ht="15.75">
      <c r="A18" s="1"/>
      <c r="B18" s="12" t="s">
        <v>0</v>
      </c>
      <c r="C18" s="14">
        <f>C16/(C6+C10)</f>
        <v>0.11955693308266856</v>
      </c>
      <c r="D18" s="6" t="s">
        <v>1</v>
      </c>
      <c r="E18" s="1" t="s">
        <v>2</v>
      </c>
      <c r="F18" s="1"/>
    </row>
    <row r="19" spans="1:6" ht="15.75">
      <c r="A19" s="1"/>
      <c r="B19" s="1"/>
      <c r="C19" s="15"/>
      <c r="D19" s="1"/>
      <c r="E19" s="1"/>
      <c r="F19" s="1"/>
    </row>
    <row r="20" spans="1:6" ht="15.75">
      <c r="A20" s="1"/>
      <c r="B20" s="16" t="s">
        <v>3</v>
      </c>
      <c r="C20" s="17">
        <f>(C18-C14)*C13</f>
        <v>1069.23</v>
      </c>
      <c r="D20" s="6" t="s">
        <v>28</v>
      </c>
      <c r="E20" s="1" t="s">
        <v>4</v>
      </c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6" t="s">
        <v>5</v>
      </c>
      <c r="C22" s="18">
        <f>C20/C16</f>
        <v>0.45441138971525713</v>
      </c>
      <c r="D22" s="6" t="s">
        <v>6</v>
      </c>
      <c r="E22" s="1" t="s">
        <v>7</v>
      </c>
      <c r="F22" s="1"/>
    </row>
    <row r="23" spans="1:6" ht="15.75">
      <c r="A23" s="1"/>
      <c r="B23" s="16" t="s">
        <v>8</v>
      </c>
      <c r="C23" s="18">
        <f>C20/C10</f>
        <v>0.058520606425483006</v>
      </c>
      <c r="D23" s="6" t="s">
        <v>9</v>
      </c>
      <c r="E23" s="1" t="s">
        <v>10</v>
      </c>
      <c r="F23" s="1"/>
    </row>
    <row r="24" spans="1:6" ht="15.75">
      <c r="A24" s="1"/>
      <c r="B24" s="16" t="s">
        <v>11</v>
      </c>
      <c r="C24" s="18">
        <f>C20/C13</f>
        <v>0.05432803211218942</v>
      </c>
      <c r="D24" s="6" t="s">
        <v>12</v>
      </c>
      <c r="E24" s="1" t="s">
        <v>13</v>
      </c>
      <c r="F24" s="1"/>
    </row>
    <row r="25" spans="1:6" ht="15.75">
      <c r="A25" s="1"/>
      <c r="B25" s="1"/>
      <c r="C25" s="1"/>
      <c r="D25" s="1"/>
      <c r="E25" s="1"/>
      <c r="F25" s="1"/>
    </row>
    <row r="26" ht="15.75">
      <c r="H26" s="19"/>
    </row>
  </sheetData>
  <mergeCells count="1">
    <mergeCell ref="C4:D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Konda</dc:creator>
  <cp:keywords/>
  <dc:description/>
  <cp:lastModifiedBy>Shiro Konda</cp:lastModifiedBy>
  <dcterms:created xsi:type="dcterms:W3CDTF">2006-10-25T00:21:37Z</dcterms:created>
  <cp:category/>
  <cp:version/>
  <cp:contentType/>
  <cp:contentStatus/>
</cp:coreProperties>
</file>