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1440" windowHeight="17680" activeTab="0"/>
  </bookViews>
  <sheets>
    <sheet name="武田" sheetId="1" r:id="rId1"/>
    <sheet name="しまむら" sheetId="2" r:id="rId2"/>
  </sheets>
  <definedNames/>
  <calcPr fullCalcOnLoad="1"/>
</workbook>
</file>

<file path=xl/sharedStrings.xml><?xml version="1.0" encoding="utf-8"?>
<sst xmlns="http://schemas.openxmlformats.org/spreadsheetml/2006/main" count="72" uniqueCount="39">
  <si>
    <t>企業価値÷発行済株式数</t>
  </si>
  <si>
    <t>株価</t>
  </si>
  <si>
    <t>円　　→</t>
  </si>
  <si>
    <t>ヤフーファイナンスより入力</t>
  </si>
  <si>
    <t>理論株価より</t>
  </si>
  <si>
    <t>円割安</t>
  </si>
  <si>
    <t>マイナスの場合は割高</t>
  </si>
  <si>
    <t>企業価値計算シート（四季報）</t>
  </si>
  <si>
    <t>（標記のない単位は100万円）</t>
  </si>
  <si>
    <t>会社名</t>
  </si>
  <si>
    <t>武田薬品工業</t>
  </si>
  <si>
    <t>営業利益</t>
  </si>
  <si>
    <t>→</t>
  </si>
  <si>
    <t>前期営業利益または過去2年実績と当期予想の3年間平均</t>
  </si>
  <si>
    <t>FCF</t>
  </si>
  <si>
    <t>自動計算（営業利益 × 0.6）</t>
  </si>
  <si>
    <t>資本コスト</t>
  </si>
  <si>
    <t>→</t>
  </si>
  <si>
    <t>7％〜10％が妥当</t>
  </si>
  <si>
    <t>事業価値</t>
  </si>
  <si>
    <t>FCF÷資本コスト</t>
  </si>
  <si>
    <t>余裕現金・投資等</t>
  </si>
  <si>
    <t>四季報の現金同等物より入力</t>
  </si>
  <si>
    <t>有利子負債</t>
  </si>
  <si>
    <t>→</t>
  </si>
  <si>
    <t>四季報より入力</t>
  </si>
  <si>
    <t>非事業用資産</t>
  </si>
  <si>
    <t>余裕現金・投資等−有利子負債</t>
  </si>
  <si>
    <t>企業価値</t>
  </si>
  <si>
    <t>事業価値＋非事業用資産</t>
  </si>
  <si>
    <t>発行済株式数</t>
  </si>
  <si>
    <t>千株　→</t>
  </si>
  <si>
    <t>理論株価</t>
  </si>
  <si>
    <t>円</t>
  </si>
  <si>
    <t>FCF</t>
  </si>
  <si>
    <t>→</t>
  </si>
  <si>
    <t>→</t>
  </si>
  <si>
    <t>しまむら</t>
  </si>
  <si>
    <t>→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</si>
</sst>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_ ;[Red]\-#,##0.0\ "/>
    <numFmt numFmtId="179" formatCode="0.0%"/>
    <numFmt numFmtId="180" formatCode="0.0_ "/>
    <numFmt numFmtId="181" formatCode="#,##0_ "/>
    <numFmt numFmtId="182" formatCode="yyyy"/>
    <numFmt numFmtId="183" formatCode="#,##0.0_ "/>
    <numFmt numFmtId="184" formatCode="#,##0.0;[Red]\-#,##0.0"/>
    <numFmt numFmtId="185" formatCode="&quot;US$&quot;#,##0.00;[Red]\-&quot;US$&quot;#,##0.00"/>
    <numFmt numFmtId="186" formatCode="\$#,##0.00;[Red]\-\$#,##0.00"/>
    <numFmt numFmtId="187" formatCode="0_ "/>
    <numFmt numFmtId="188" formatCode="#,##0_);\(#,##0\)"/>
    <numFmt numFmtId="189" formatCode="#,##0;&quot;△ &quot;#,##0"/>
    <numFmt numFmtId="190" formatCode="0.0;&quot;△ &quot;0.0"/>
    <numFmt numFmtId="191" formatCode="0;&quot;△ &quot;0"/>
    <numFmt numFmtId="192" formatCode="#,##0.0;&quot;△ &quot;#,##0.0"/>
    <numFmt numFmtId="193" formatCode="0.0_);[Red]\(0.0\)"/>
    <numFmt numFmtId="194" formatCode="0_);[Red]\(0\)"/>
    <numFmt numFmtId="195" formatCode="#,##0.0_);[Red]\(#,##0.0\)"/>
    <numFmt numFmtId="196" formatCode="#,##0.0_);\(#,##0.0\)"/>
    <numFmt numFmtId="197" formatCode="0.00_ "/>
    <numFmt numFmtId="198" formatCode="#,##0.0"/>
    <numFmt numFmtId="199" formatCode="#,##0.000;[Red]\-#,##0.000"/>
    <numFmt numFmtId="200" formatCode="0;&quot;▲ &quot;0"/>
    <numFmt numFmtId="201" formatCode="0.0;&quot;▲ &quot;0.0"/>
    <numFmt numFmtId="202" formatCode="#,##0;&quot;▲ &quot;#,##0"/>
    <numFmt numFmtId="203" formatCode="0_ ;[Red]\-0\ "/>
    <numFmt numFmtId="204" formatCode="#,##0.0;&quot;▲ &quot;#,##0.0"/>
    <numFmt numFmtId="205" formatCode="#,##0.000_ ;[Red]\-#,##0.000\ "/>
    <numFmt numFmtId="206" formatCode="#,##0.0000_ ;[Red]\-#,##0.0000\ "/>
    <numFmt numFmtId="207" formatCode="0.000%"/>
    <numFmt numFmtId="208" formatCode="0.0000000000000000%"/>
    <numFmt numFmtId="209" formatCode="#,##0.00_ 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Osaka"/>
      <family val="3"/>
    </font>
    <font>
      <b/>
      <sz val="12"/>
      <color indexed="12"/>
      <name val="Osaka"/>
      <family val="3"/>
    </font>
    <font>
      <b/>
      <sz val="12"/>
      <color indexed="21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38" fontId="0" fillId="0" borderId="1" xfId="17" applyBorder="1" applyAlignment="1">
      <alignment/>
    </xf>
    <xf numFmtId="0" fontId="0" fillId="2" borderId="0" xfId="0" applyFill="1" applyAlignment="1">
      <alignment horizontal="center"/>
    </xf>
    <xf numFmtId="38" fontId="0" fillId="2" borderId="0" xfId="17" applyFill="1" applyBorder="1" applyAlignment="1">
      <alignment/>
    </xf>
    <xf numFmtId="0" fontId="0" fillId="3" borderId="1" xfId="0" applyFill="1" applyBorder="1" applyAlignment="1">
      <alignment/>
    </xf>
    <xf numFmtId="9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38" fontId="0" fillId="3" borderId="2" xfId="0" applyNumberFormat="1" applyFill="1" applyBorder="1" applyAlignment="1">
      <alignment/>
    </xf>
    <xf numFmtId="38" fontId="0" fillId="2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38" fontId="0" fillId="4" borderId="1" xfId="17" applyFill="1" applyBorder="1" applyAlignment="1">
      <alignment/>
    </xf>
    <xf numFmtId="6" fontId="0" fillId="0" borderId="0" xfId="0" applyNumberFormat="1" applyAlignment="1">
      <alignment/>
    </xf>
    <xf numFmtId="38" fontId="0" fillId="2" borderId="1" xfId="17" applyFill="1" applyBorder="1" applyAlignment="1">
      <alignment/>
    </xf>
    <xf numFmtId="0" fontId="0" fillId="5" borderId="1" xfId="0" applyFill="1" applyBorder="1" applyAlignment="1">
      <alignment/>
    </xf>
    <xf numFmtId="38" fontId="0" fillId="5" borderId="1" xfId="0" applyNumberFormat="1" applyFill="1" applyBorder="1" applyAlignment="1">
      <alignment/>
    </xf>
    <xf numFmtId="0" fontId="0" fillId="5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8" fontId="0" fillId="5" borderId="1" xfId="17" applyFont="1" applyFill="1" applyBorder="1" applyAlignment="1">
      <alignment/>
    </xf>
    <xf numFmtId="38" fontId="0" fillId="6" borderId="1" xfId="17" applyFill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1</xdr:col>
      <xdr:colOff>914400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4391025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0</xdr:col>
      <xdr:colOff>333375</xdr:colOff>
      <xdr:row>22</xdr:row>
      <xdr:rowOff>0</xdr:rowOff>
    </xdr:from>
    <xdr:to>
      <xdr:col>1</xdr:col>
      <xdr:colOff>1047750</xdr:colOff>
      <xdr:row>22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4391025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2</xdr:col>
      <xdr:colOff>209550</xdr:colOff>
      <xdr:row>22</xdr:row>
      <xdr:rowOff>0</xdr:rowOff>
    </xdr:from>
    <xdr:to>
      <xdr:col>3</xdr:col>
      <xdr:colOff>228600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38350" y="439102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2</xdr:col>
      <xdr:colOff>752475</xdr:colOff>
      <xdr:row>22</xdr:row>
      <xdr:rowOff>0</xdr:rowOff>
    </xdr:from>
    <xdr:to>
      <xdr:col>3</xdr:col>
      <xdr:colOff>895350</xdr:colOff>
      <xdr:row>22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81275" y="4391025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5</xdr:col>
      <xdr:colOff>847725</xdr:colOff>
      <xdr:row>22</xdr:row>
      <xdr:rowOff>0</xdr:rowOff>
    </xdr:from>
    <xdr:to>
      <xdr:col>8</xdr:col>
      <xdr:colOff>47625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05475" y="43910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5年目のFCFを割引率（資本コスト）7％で割る</a:t>
          </a:r>
        </a:p>
      </xdr:txBody>
    </xdr:sp>
    <xdr:clientData/>
  </xdr:twoCellAnchor>
  <xdr:twoCellAnchor>
    <xdr:from>
      <xdr:col>6</xdr:col>
      <xdr:colOff>809625</xdr:colOff>
      <xdr:row>22</xdr:row>
      <xdr:rowOff>0</xdr:rowOff>
    </xdr:from>
    <xdr:to>
      <xdr:col>8</xdr:col>
      <xdr:colOff>38100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77025" y="4391025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914400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3375" y="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3</xdr:col>
      <xdr:colOff>228600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3835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Osaka"/>
              <a:ea typeface="Osaka"/>
              <a:cs typeface="Osaka"/>
            </a:rPr>
            <a:t>予想成長率10％で成長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895350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81275" y="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  <xdr:twoCellAnchor>
    <xdr:from>
      <xdr:col>5</xdr:col>
      <xdr:colOff>847725</xdr:colOff>
      <xdr:row>0</xdr:row>
      <xdr:rowOff>0</xdr:rowOff>
    </xdr:from>
    <xdr:to>
      <xdr:col>8</xdr:col>
      <xdr:colOff>47625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05475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5年目のFCFを割引率（資本コスト）7％で割る</a:t>
          </a:r>
        </a:p>
      </xdr:txBody>
    </xdr:sp>
    <xdr:clientData/>
  </xdr:twoCellAnchor>
  <xdr:twoCellAnchor>
    <xdr:from>
      <xdr:col>6</xdr:col>
      <xdr:colOff>809625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77025" y="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Osaka"/>
              <a:ea typeface="Osaka"/>
              <a:cs typeface="Osaka"/>
            </a:rPr>
            <a:t>割引率7％で現在価値に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22" sqref="C22"/>
    </sheetView>
  </sheetViews>
  <sheetFormatPr defaultColWidth="11.19921875" defaultRowHeight="15"/>
  <cols>
    <col min="1" max="1" width="3.59765625" style="0" customWidth="1"/>
    <col min="2" max="2" width="15.59765625" style="0" customWidth="1"/>
    <col min="3" max="9" width="10.59765625" style="0" customWidth="1"/>
    <col min="10" max="10" width="3.59765625" style="0" customWidth="1"/>
    <col min="11" max="11" width="2.59765625" style="0" customWidth="1"/>
    <col min="14" max="14" width="4.09765625" style="0" bestFit="1" customWidth="1"/>
    <col min="16" max="16" width="2.59765625" style="0" customWidth="1"/>
    <col min="17" max="17" width="5.59765625" style="0" customWidth="1"/>
    <col min="19" max="20" width="6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2" t="s">
        <v>8</v>
      </c>
      <c r="J3" s="1"/>
    </row>
    <row r="4" spans="1:10" ht="15.75">
      <c r="A4" s="1"/>
      <c r="B4" s="3" t="s">
        <v>9</v>
      </c>
      <c r="C4" s="23" t="s">
        <v>10</v>
      </c>
      <c r="D4" s="24"/>
      <c r="E4" s="1"/>
      <c r="F4" s="1"/>
      <c r="G4" s="1"/>
      <c r="H4" s="1"/>
      <c r="I4" s="2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4" t="s">
        <v>11</v>
      </c>
      <c r="C6" s="5">
        <v>402809</v>
      </c>
      <c r="D6" s="6" t="s">
        <v>12</v>
      </c>
      <c r="E6" s="1" t="s">
        <v>13</v>
      </c>
      <c r="F6" s="1"/>
      <c r="G6" s="1"/>
      <c r="H6" s="1"/>
      <c r="I6" s="1"/>
      <c r="J6" s="1"/>
    </row>
    <row r="7" spans="1:10" ht="15.75">
      <c r="A7" s="1"/>
      <c r="B7" s="4" t="s">
        <v>14</v>
      </c>
      <c r="C7" s="7">
        <f>C6*0.6</f>
        <v>241685.4</v>
      </c>
      <c r="D7" s="1"/>
      <c r="E7" s="1" t="s">
        <v>15</v>
      </c>
      <c r="F7" s="1"/>
      <c r="G7" s="1"/>
      <c r="H7" s="1"/>
      <c r="I7" s="1"/>
      <c r="J7" s="1"/>
    </row>
    <row r="8" spans="1:10" ht="15.75">
      <c r="A8" s="1"/>
      <c r="B8" s="8" t="s">
        <v>16</v>
      </c>
      <c r="C8" s="9">
        <v>0.07</v>
      </c>
      <c r="D8" s="6" t="s">
        <v>17</v>
      </c>
      <c r="E8" s="10" t="s">
        <v>18</v>
      </c>
      <c r="F8" s="1"/>
      <c r="G8" s="1"/>
      <c r="H8" s="1"/>
      <c r="I8" s="1"/>
      <c r="J8" s="1"/>
    </row>
    <row r="9" spans="1:10" ht="15.75">
      <c r="A9" s="1"/>
      <c r="B9" s="8" t="s">
        <v>19</v>
      </c>
      <c r="C9" s="11">
        <f>C7/C8</f>
        <v>3452648.571428571</v>
      </c>
      <c r="D9" s="1"/>
      <c r="E9" s="10" t="s">
        <v>20</v>
      </c>
      <c r="F9" s="1"/>
      <c r="G9" s="1"/>
      <c r="H9" s="1"/>
      <c r="I9" s="1"/>
      <c r="J9" s="1"/>
    </row>
    <row r="10" spans="1:10" ht="15.75">
      <c r="A10" s="1"/>
      <c r="B10" s="4"/>
      <c r="C10" s="12"/>
      <c r="D10" s="1"/>
      <c r="E10" s="10"/>
      <c r="F10" s="1"/>
      <c r="G10" s="1"/>
      <c r="H10" s="1"/>
      <c r="I10" s="1"/>
      <c r="J10" s="1"/>
    </row>
    <row r="11" spans="1:10" ht="15.75">
      <c r="A11" s="1"/>
      <c r="B11" s="13" t="s">
        <v>21</v>
      </c>
      <c r="C11" s="5">
        <v>1626200</v>
      </c>
      <c r="D11" s="6" t="s">
        <v>17</v>
      </c>
      <c r="E11" s="1" t="s">
        <v>22</v>
      </c>
      <c r="F11" s="1"/>
      <c r="G11" s="1"/>
      <c r="H11" s="1"/>
      <c r="I11" s="1"/>
      <c r="J11" s="1"/>
    </row>
    <row r="12" spans="1:10" ht="15.75">
      <c r="A12" s="1"/>
      <c r="B12" s="13" t="s">
        <v>23</v>
      </c>
      <c r="C12" s="5">
        <v>5446</v>
      </c>
      <c r="D12" s="6" t="s">
        <v>24</v>
      </c>
      <c r="E12" s="1" t="s">
        <v>25</v>
      </c>
      <c r="F12" s="1"/>
      <c r="G12" s="1"/>
      <c r="H12" s="1"/>
      <c r="I12" s="1"/>
      <c r="J12" s="1"/>
    </row>
    <row r="13" spans="1:13" ht="15.75">
      <c r="A13" s="1"/>
      <c r="B13" s="13" t="s">
        <v>26</v>
      </c>
      <c r="C13" s="14">
        <f>C11-C12</f>
        <v>1620754</v>
      </c>
      <c r="D13" s="6"/>
      <c r="E13" s="1" t="s">
        <v>27</v>
      </c>
      <c r="F13" s="1"/>
      <c r="G13" s="1"/>
      <c r="H13" s="1"/>
      <c r="I13" s="1"/>
      <c r="J13" s="1"/>
      <c r="M13" s="15"/>
    </row>
    <row r="14" spans="1:10" ht="15.75">
      <c r="A14" s="1"/>
      <c r="B14" s="4"/>
      <c r="C14" s="16"/>
      <c r="D14" s="6"/>
      <c r="E14" s="1"/>
      <c r="F14" s="1"/>
      <c r="G14" s="1"/>
      <c r="H14" s="1"/>
      <c r="I14" s="1"/>
      <c r="J14" s="1"/>
    </row>
    <row r="15" spans="1:10" ht="15.75">
      <c r="A15" s="1"/>
      <c r="B15" s="17" t="s">
        <v>28</v>
      </c>
      <c r="C15" s="18">
        <f>C9+C13</f>
        <v>5073402.571428571</v>
      </c>
      <c r="D15" s="1"/>
      <c r="E15" s="10" t="s">
        <v>29</v>
      </c>
      <c r="F15" s="1"/>
      <c r="G15" s="1"/>
      <c r="H15" s="1"/>
      <c r="I15" s="1"/>
      <c r="J15" s="1"/>
    </row>
    <row r="16" spans="1:10" ht="15.75">
      <c r="A16" s="1"/>
      <c r="B16" s="19" t="s">
        <v>30</v>
      </c>
      <c r="C16" s="20">
        <v>889272</v>
      </c>
      <c r="D16" s="1" t="s">
        <v>31</v>
      </c>
      <c r="E16" s="1" t="s">
        <v>25</v>
      </c>
      <c r="F16" s="1"/>
      <c r="G16" s="1"/>
      <c r="H16" s="1"/>
      <c r="I16" s="1"/>
      <c r="J16" s="1"/>
    </row>
    <row r="17" spans="1:10" ht="15.75">
      <c r="A17" s="1"/>
      <c r="B17" s="19" t="s">
        <v>32</v>
      </c>
      <c r="C17" s="21">
        <f>C15/C16*1000</f>
        <v>5705.118986573929</v>
      </c>
      <c r="D17" s="1" t="s">
        <v>33</v>
      </c>
      <c r="E17" s="10" t="s">
        <v>0</v>
      </c>
      <c r="F17" s="1"/>
      <c r="G17" s="1"/>
      <c r="H17" s="1"/>
      <c r="I17" s="1"/>
      <c r="J17" s="1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/>
      <c r="B19" s="4" t="s">
        <v>1</v>
      </c>
      <c r="C19" s="22">
        <v>7890</v>
      </c>
      <c r="D19" s="1" t="s">
        <v>2</v>
      </c>
      <c r="E19" s="1" t="s">
        <v>3</v>
      </c>
      <c r="F19" s="1"/>
      <c r="G19" s="1"/>
      <c r="H19" s="1"/>
      <c r="I19" s="1"/>
      <c r="J19" s="1"/>
    </row>
    <row r="20" spans="1:10" ht="15.75">
      <c r="A20" s="1"/>
      <c r="B20" s="4" t="s">
        <v>4</v>
      </c>
      <c r="C20" s="12">
        <f>C17-C19</f>
        <v>-2184.881013426071</v>
      </c>
      <c r="D20" s="1" t="s">
        <v>5</v>
      </c>
      <c r="E20" s="1" t="s">
        <v>6</v>
      </c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C4:D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22" sqref="C22"/>
    </sheetView>
  </sheetViews>
  <sheetFormatPr defaultColWidth="11.19921875" defaultRowHeight="15"/>
  <cols>
    <col min="1" max="1" width="3.59765625" style="0" customWidth="1"/>
    <col min="2" max="2" width="15.59765625" style="0" customWidth="1"/>
    <col min="3" max="9" width="10.59765625" style="0" customWidth="1"/>
    <col min="10" max="10" width="3.59765625" style="0" customWidth="1"/>
    <col min="11" max="11" width="2.59765625" style="0" customWidth="1"/>
    <col min="14" max="14" width="4.09765625" style="0" bestFit="1" customWidth="1"/>
    <col min="16" max="16" width="2.59765625" style="0" customWidth="1"/>
    <col min="17" max="17" width="5.59765625" style="0" customWidth="1"/>
    <col min="19" max="20" width="6.59765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 t="s">
        <v>7</v>
      </c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2" t="s">
        <v>8</v>
      </c>
      <c r="J3" s="1"/>
    </row>
    <row r="4" spans="1:10" ht="15.75">
      <c r="A4" s="1"/>
      <c r="B4" s="3" t="s">
        <v>9</v>
      </c>
      <c r="C4" s="23" t="s">
        <v>37</v>
      </c>
      <c r="D4" s="24"/>
      <c r="E4" s="1"/>
      <c r="F4" s="1"/>
      <c r="G4" s="1"/>
      <c r="H4" s="1"/>
      <c r="I4" s="2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4" t="s">
        <v>11</v>
      </c>
      <c r="C6" s="5">
        <v>29918</v>
      </c>
      <c r="D6" s="6" t="s">
        <v>38</v>
      </c>
      <c r="E6" s="1" t="s">
        <v>13</v>
      </c>
      <c r="F6" s="1"/>
      <c r="G6" s="1"/>
      <c r="H6" s="1"/>
      <c r="I6" s="1"/>
      <c r="J6" s="1"/>
    </row>
    <row r="7" spans="1:10" ht="15.75">
      <c r="A7" s="1"/>
      <c r="B7" s="4" t="s">
        <v>34</v>
      </c>
      <c r="C7" s="7">
        <f>C6*0.6</f>
        <v>17950.8</v>
      </c>
      <c r="D7" s="1"/>
      <c r="E7" s="1" t="s">
        <v>15</v>
      </c>
      <c r="F7" s="1"/>
      <c r="G7" s="1"/>
      <c r="H7" s="1"/>
      <c r="I7" s="1"/>
      <c r="J7" s="1"/>
    </row>
    <row r="8" spans="1:10" ht="15.75">
      <c r="A8" s="1"/>
      <c r="B8" s="8" t="s">
        <v>16</v>
      </c>
      <c r="C8" s="9">
        <v>0.07</v>
      </c>
      <c r="D8" s="6" t="s">
        <v>35</v>
      </c>
      <c r="E8" s="10" t="s">
        <v>18</v>
      </c>
      <c r="F8" s="1"/>
      <c r="G8" s="1"/>
      <c r="H8" s="1"/>
      <c r="I8" s="1"/>
      <c r="J8" s="1"/>
    </row>
    <row r="9" spans="1:10" ht="15.75">
      <c r="A9" s="1"/>
      <c r="B9" s="8" t="s">
        <v>19</v>
      </c>
      <c r="C9" s="11">
        <f>C7/C8</f>
        <v>256439.99999999997</v>
      </c>
      <c r="D9" s="1"/>
      <c r="E9" s="10" t="s">
        <v>20</v>
      </c>
      <c r="F9" s="1"/>
      <c r="G9" s="1"/>
      <c r="H9" s="1"/>
      <c r="I9" s="1"/>
      <c r="J9" s="1"/>
    </row>
    <row r="10" spans="1:10" ht="15.75">
      <c r="A10" s="1"/>
      <c r="B10" s="4"/>
      <c r="C10" s="12"/>
      <c r="D10" s="1"/>
      <c r="E10" s="10"/>
      <c r="F10" s="1"/>
      <c r="G10" s="1"/>
      <c r="H10" s="1"/>
      <c r="I10" s="1"/>
      <c r="J10" s="1"/>
    </row>
    <row r="11" spans="1:10" ht="15.75">
      <c r="A11" s="1"/>
      <c r="B11" s="13" t="s">
        <v>21</v>
      </c>
      <c r="C11" s="5">
        <v>27600</v>
      </c>
      <c r="D11" s="6" t="s">
        <v>36</v>
      </c>
      <c r="E11" s="1" t="s">
        <v>22</v>
      </c>
      <c r="F11" s="1"/>
      <c r="G11" s="1"/>
      <c r="H11" s="1"/>
      <c r="I11" s="1"/>
      <c r="J11" s="1"/>
    </row>
    <row r="12" spans="1:10" ht="15.75">
      <c r="A12" s="1"/>
      <c r="B12" s="13" t="s">
        <v>23</v>
      </c>
      <c r="C12" s="5">
        <v>25000</v>
      </c>
      <c r="D12" s="6" t="s">
        <v>35</v>
      </c>
      <c r="E12" s="1" t="s">
        <v>25</v>
      </c>
      <c r="F12" s="1"/>
      <c r="G12" s="1"/>
      <c r="H12" s="1"/>
      <c r="I12" s="1"/>
      <c r="J12" s="1"/>
    </row>
    <row r="13" spans="1:10" ht="15.75">
      <c r="A13" s="1"/>
      <c r="B13" s="13" t="s">
        <v>26</v>
      </c>
      <c r="C13" s="14">
        <f>C11-C12</f>
        <v>2600</v>
      </c>
      <c r="D13" s="6"/>
      <c r="E13" s="1" t="s">
        <v>27</v>
      </c>
      <c r="F13" s="1"/>
      <c r="G13" s="1"/>
      <c r="H13" s="1"/>
      <c r="I13" s="1"/>
      <c r="J13" s="1"/>
    </row>
    <row r="14" spans="1:10" ht="15.75">
      <c r="A14" s="1"/>
      <c r="B14" s="4"/>
      <c r="C14" s="16"/>
      <c r="D14" s="6"/>
      <c r="E14" s="1"/>
      <c r="F14" s="1"/>
      <c r="G14" s="1"/>
      <c r="H14" s="1"/>
      <c r="I14" s="1"/>
      <c r="J14" s="1"/>
    </row>
    <row r="15" spans="1:10" ht="15.75">
      <c r="A15" s="1"/>
      <c r="B15" s="17" t="s">
        <v>28</v>
      </c>
      <c r="C15" s="18">
        <f>C9+C13</f>
        <v>259039.99999999997</v>
      </c>
      <c r="D15" s="1"/>
      <c r="E15" s="10" t="s">
        <v>29</v>
      </c>
      <c r="F15" s="1"/>
      <c r="G15" s="1"/>
      <c r="H15" s="1"/>
      <c r="I15" s="1"/>
      <c r="J15" s="1"/>
    </row>
    <row r="16" spans="1:10" ht="15.75">
      <c r="A16" s="1"/>
      <c r="B16" s="19" t="s">
        <v>30</v>
      </c>
      <c r="C16" s="20">
        <v>36567</v>
      </c>
      <c r="D16" s="1" t="s">
        <v>31</v>
      </c>
      <c r="E16" s="1" t="s">
        <v>25</v>
      </c>
      <c r="F16" s="1"/>
      <c r="G16" s="1"/>
      <c r="H16" s="1"/>
      <c r="I16" s="1"/>
      <c r="J16" s="1"/>
    </row>
    <row r="17" spans="1:10" ht="15.75">
      <c r="A17" s="1"/>
      <c r="B17" s="19" t="s">
        <v>32</v>
      </c>
      <c r="C17" s="21">
        <f>C15/C16*1000</f>
        <v>7083.9828260453405</v>
      </c>
      <c r="D17" s="1" t="s">
        <v>33</v>
      </c>
      <c r="E17" s="10" t="s">
        <v>0</v>
      </c>
      <c r="F17" s="1"/>
      <c r="G17" s="1"/>
      <c r="H17" s="1"/>
      <c r="I17" s="1"/>
      <c r="J17" s="1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1"/>
      <c r="B19" s="4" t="s">
        <v>1</v>
      </c>
      <c r="C19" s="22">
        <v>12680</v>
      </c>
      <c r="D19" s="1" t="s">
        <v>2</v>
      </c>
      <c r="E19" s="1" t="s">
        <v>3</v>
      </c>
      <c r="F19" s="1"/>
      <c r="G19" s="1"/>
      <c r="H19" s="1"/>
      <c r="I19" s="1"/>
      <c r="J19" s="1"/>
    </row>
    <row r="20" spans="1:10" ht="15.75">
      <c r="A20" s="1"/>
      <c r="B20" s="4" t="s">
        <v>4</v>
      </c>
      <c r="C20" s="12">
        <f>C17-C19</f>
        <v>-5596.0171739546595</v>
      </c>
      <c r="D20" s="1" t="s">
        <v>5</v>
      </c>
      <c r="E20" s="1" t="s">
        <v>6</v>
      </c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C4:D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 Konda</dc:creator>
  <cp:keywords/>
  <dc:description/>
  <cp:lastModifiedBy>Shiro Konda</cp:lastModifiedBy>
  <dcterms:created xsi:type="dcterms:W3CDTF">2006-10-25T00:26:14Z</dcterms:created>
  <cp:category/>
  <cp:version/>
  <cp:contentType/>
  <cp:contentStatus/>
</cp:coreProperties>
</file>